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Zip 2005-05-15\NAS\TrueNAS Scale\jailmaker\"/>
    </mc:Choice>
  </mc:AlternateContent>
  <xr:revisionPtr revIDLastSave="0" documentId="13_ncr:1_{5C8DD314-E071-455A-B731-52E5533E57A2}" xr6:coauthVersionLast="47" xr6:coauthVersionMax="47" xr10:uidLastSave="{00000000-0000-0000-0000-000000000000}"/>
  <bookViews>
    <workbookView xWindow="380" yWindow="320" windowWidth="32860" windowHeight="20820" xr2:uid="{F5BF20E2-58DB-4C26-8FEF-D74B62AC84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5" i="1" l="1"/>
  <c r="L13" i="1"/>
  <c r="L16" i="1"/>
  <c r="K23" i="1"/>
  <c r="L23" i="1" s="1"/>
  <c r="K5" i="1"/>
  <c r="L5" i="1" s="1"/>
  <c r="K7" i="1"/>
  <c r="L7" i="1" s="1"/>
  <c r="K8" i="1"/>
  <c r="L8" i="1" s="1"/>
  <c r="K13" i="1"/>
  <c r="K16" i="1"/>
  <c r="K17" i="1"/>
  <c r="L17" i="1" s="1"/>
  <c r="K19" i="1"/>
  <c r="L19" i="1" s="1"/>
  <c r="K20" i="1"/>
  <c r="L20" i="1" s="1"/>
  <c r="K4" i="1"/>
  <c r="L4" i="1" s="1"/>
  <c r="K25" i="1"/>
  <c r="L25" i="1" s="1"/>
  <c r="K28" i="1"/>
  <c r="L28" i="1" s="1"/>
  <c r="K32" i="1"/>
  <c r="L32" i="1" s="1"/>
  <c r="K34" i="1"/>
  <c r="L34" i="1" s="1"/>
  <c r="K35" i="1"/>
  <c r="K36" i="1"/>
  <c r="L36" i="1" s="1"/>
  <c r="K24" i="1"/>
  <c r="L24" i="1" s="1"/>
  <c r="H27" i="1"/>
  <c r="K27" i="1" s="1"/>
  <c r="L27" i="1" s="1"/>
  <c r="H23" i="1"/>
  <c r="H29" i="1"/>
  <c r="K29" i="1" s="1"/>
  <c r="L29" i="1" s="1"/>
  <c r="H25" i="1"/>
  <c r="H28" i="1"/>
  <c r="H33" i="1"/>
  <c r="K33" i="1" s="1"/>
  <c r="L33" i="1" s="1"/>
  <c r="H31" i="1"/>
  <c r="K31" i="1" s="1"/>
  <c r="L31" i="1" s="1"/>
  <c r="H24" i="1"/>
  <c r="H30" i="1"/>
  <c r="K30" i="1" s="1"/>
  <c r="L30" i="1" s="1"/>
  <c r="H26" i="1"/>
  <c r="K26" i="1" s="1"/>
  <c r="L26" i="1" s="1"/>
  <c r="H35" i="1"/>
  <c r="H36" i="1"/>
  <c r="H34" i="1"/>
  <c r="H32" i="1"/>
  <c r="G27" i="1"/>
  <c r="G23" i="1"/>
  <c r="G29" i="1"/>
  <c r="G25" i="1"/>
  <c r="G28" i="1"/>
  <c r="G33" i="1"/>
  <c r="G31" i="1"/>
  <c r="G24" i="1"/>
  <c r="G30" i="1"/>
  <c r="G26" i="1"/>
  <c r="G35" i="1"/>
  <c r="G36" i="1"/>
  <c r="G34" i="1"/>
  <c r="G32" i="1"/>
  <c r="H4" i="1"/>
  <c r="H5" i="1"/>
  <c r="H6" i="1"/>
  <c r="K6" i="1" s="1"/>
  <c r="L6" i="1" s="1"/>
  <c r="H7" i="1"/>
  <c r="H8" i="1"/>
  <c r="H9" i="1"/>
  <c r="K9" i="1" s="1"/>
  <c r="L9" i="1" s="1"/>
  <c r="H10" i="1"/>
  <c r="K10" i="1" s="1"/>
  <c r="L10" i="1" s="1"/>
  <c r="H11" i="1"/>
  <c r="K11" i="1" s="1"/>
  <c r="L11" i="1" s="1"/>
  <c r="H12" i="1"/>
  <c r="K12" i="1" s="1"/>
  <c r="L12" i="1" s="1"/>
  <c r="H13" i="1"/>
  <c r="H14" i="1"/>
  <c r="K14" i="1" s="1"/>
  <c r="L14" i="1" s="1"/>
  <c r="H15" i="1"/>
  <c r="K15" i="1" s="1"/>
  <c r="L15" i="1" s="1"/>
  <c r="H16" i="1"/>
  <c r="H17" i="1"/>
  <c r="H18" i="1"/>
  <c r="K18" i="1" s="1"/>
  <c r="L18" i="1" s="1"/>
  <c r="H19" i="1"/>
  <c r="H20" i="1"/>
  <c r="H3" i="1"/>
  <c r="K3" i="1" s="1"/>
  <c r="L3" i="1" s="1"/>
  <c r="E3" i="1"/>
  <c r="G3" i="1" s="1"/>
  <c r="E10" i="1"/>
  <c r="E15" i="1"/>
  <c r="E7" i="1"/>
  <c r="E4" i="1"/>
  <c r="E12" i="1"/>
  <c r="E17" i="1"/>
  <c r="E5" i="1"/>
  <c r="E9" i="1"/>
  <c r="E20" i="1"/>
  <c r="E18" i="1"/>
  <c r="E13" i="1"/>
  <c r="E11" i="1"/>
  <c r="G11" i="1" s="1"/>
  <c r="E19" i="1"/>
  <c r="E16" i="1"/>
  <c r="E14" i="1"/>
  <c r="E8" i="1"/>
  <c r="E6" i="1"/>
  <c r="D3" i="1"/>
  <c r="F3" i="1" s="1"/>
  <c r="D10" i="1"/>
  <c r="F10" i="1" s="1"/>
  <c r="D15" i="1"/>
  <c r="F15" i="1" s="1"/>
  <c r="D7" i="1"/>
  <c r="F7" i="1" s="1"/>
  <c r="D4" i="1"/>
  <c r="F4" i="1" s="1"/>
  <c r="D12" i="1"/>
  <c r="F12" i="1" s="1"/>
  <c r="D17" i="1"/>
  <c r="F17" i="1" s="1"/>
  <c r="D5" i="1"/>
  <c r="F5" i="1" s="1"/>
  <c r="D9" i="1"/>
  <c r="F9" i="1" s="1"/>
  <c r="D20" i="1"/>
  <c r="F20" i="1" s="1"/>
  <c r="D18" i="1"/>
  <c r="F18" i="1" s="1"/>
  <c r="D13" i="1"/>
  <c r="F13" i="1" s="1"/>
  <c r="D11" i="1"/>
  <c r="F11" i="1" s="1"/>
  <c r="D19" i="1"/>
  <c r="F19" i="1" s="1"/>
  <c r="D16" i="1"/>
  <c r="F16" i="1" s="1"/>
  <c r="D14" i="1"/>
  <c r="F14" i="1" s="1"/>
  <c r="D8" i="1"/>
  <c r="F8" i="1" s="1"/>
  <c r="D6" i="1"/>
  <c r="F6" i="1" s="1"/>
  <c r="G6" i="1" l="1"/>
  <c r="G12" i="1"/>
  <c r="G8" i="1"/>
  <c r="G4" i="1"/>
  <c r="G14" i="1"/>
  <c r="G7" i="1"/>
  <c r="G16" i="1"/>
  <c r="G15" i="1"/>
  <c r="G19" i="1"/>
  <c r="G10" i="1"/>
  <c r="G13" i="1"/>
  <c r="G18" i="1"/>
  <c r="G20" i="1"/>
  <c r="G9" i="1"/>
  <c r="G5" i="1"/>
  <c r="G17" i="1"/>
</calcChain>
</file>

<file path=xl/sharedStrings.xml><?xml version="1.0" encoding="utf-8"?>
<sst xmlns="http://schemas.openxmlformats.org/spreadsheetml/2006/main" count="118" uniqueCount="57">
  <si>
    <t>87G</t>
  </si>
  <si>
    <t>./Downloads</t>
  </si>
  <si>
    <t>22T</t>
  </si>
  <si>
    <t>./NData1</t>
  </si>
  <si>
    <t>43G</t>
  </si>
  <si>
    <t>./NData2</t>
  </si>
  <si>
    <t>1.5M</t>
  </si>
  <si>
    <t>./NData3</t>
  </si>
  <si>
    <t>70G</t>
  </si>
  <si>
    <t>./NData4</t>
  </si>
  <si>
    <t>171G</t>
  </si>
  <si>
    <t>./Shared_Data</t>
  </si>
  <si>
    <t>218M</t>
  </si>
  <si>
    <t>./Users</t>
  </si>
  <si>
    <t>97K</t>
  </si>
  <si>
    <t>./VMs</t>
  </si>
  <si>
    <t>106G</t>
  </si>
  <si>
    <t>./appdata</t>
  </si>
  <si>
    <t>52G</t>
  </si>
  <si>
    <t>./apps</t>
  </si>
  <si>
    <t>2.0K</t>
  </si>
  <si>
    <t>./cctv</t>
  </si>
  <si>
    <t>18K</t>
  </si>
  <si>
    <t>./certificates</t>
  </si>
  <si>
    <t>12M</t>
  </si>
  <si>
    <t>./database</t>
  </si>
  <si>
    <t>5.7G</t>
  </si>
  <si>
    <t>./ix-applications</t>
  </si>
  <si>
    <t>9.5K</t>
  </si>
  <si>
    <t>./network</t>
  </si>
  <si>
    <t>918K</t>
  </si>
  <si>
    <t>./objectstore</t>
  </si>
  <si>
    <t>11M</t>
  </si>
  <si>
    <t>./scripts</t>
  </si>
  <si>
    <t>56G</t>
  </si>
  <si>
    <t>./synched</t>
  </si>
  <si>
    <t>./zfs-inplace-rebalancing.sh</t>
  </si>
  <si>
    <t>/mnt/stpool1/NData1/Media/</t>
  </si>
  <si>
    <t>/mnt/stpool1/</t>
  </si>
  <si>
    <t>./Books</t>
  </si>
  <si>
    <t>./Movies</t>
  </si>
  <si>
    <t>./Music</t>
  </si>
  <si>
    <t>./Pictures</t>
  </si>
  <si>
    <t>./Podcasts</t>
  </si>
  <si>
    <t>./Videos</t>
  </si>
  <si>
    <t>./_Staging</t>
  </si>
  <si>
    <t>./nextcloud.json</t>
  </si>
  <si>
    <t>./nextcloud.log</t>
  </si>
  <si>
    <t>./text</t>
  </si>
  <si>
    <t>./Home Videos</t>
  </si>
  <si>
    <t>./Movies 3D</t>
  </si>
  <si>
    <t>./Substance, The (2024)</t>
  </si>
  <si>
    <t>./TV Shows</t>
  </si>
  <si>
    <t>du -s ./*</t>
  </si>
  <si>
    <t xml:space="preserve"> # in /mnt/stpool1/NData1/Media folder</t>
  </si>
  <si>
    <t>du -hs ./*</t>
  </si>
  <si>
    <t xml:space="preserve"> # in /mnt/stpool1 folder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</si>
</sst>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E8CFE-7BF5-401D-9A5D-5A4801DF196D}">
  <dimension ref="B2:L36"/>
  <sheetViews>
    <sheetView tabSelected="1" topLeftCell="H1" workbookViewId="0">
      <selection activeCell="I3" sqref="I3"/>
    </sheetView>
  </sheetViews>
  <sheetFormatPr defaultRowHeight="14.5" x14ac:dyDescent="0.35"/>
  <cols>
    <col min="2" max="2" width="20" bestFit="1" customWidth="1"/>
    <col min="3" max="3" width="14.26953125" bestFit="1" customWidth="1"/>
    <col min="6" max="6" width="13.90625" bestFit="1" customWidth="1"/>
    <col min="7" max="7" width="14.90625" bestFit="1" customWidth="1"/>
    <col min="8" max="8" width="19.1796875" bestFit="1" customWidth="1"/>
    <col min="9" max="9" width="24" bestFit="1" customWidth="1"/>
    <col min="10" max="10" width="26.26953125" bestFit="1" customWidth="1"/>
    <col min="11" max="11" width="62.453125" bestFit="1" customWidth="1"/>
    <col min="12" max="12" width="121.81640625" bestFit="1" customWidth="1"/>
  </cols>
  <sheetData>
    <row r="2" spans="2:12" x14ac:dyDescent="0.35">
      <c r="H2" t="s">
        <v>55</v>
      </c>
      <c r="I2" t="s">
        <v>56</v>
      </c>
    </row>
    <row r="3" spans="2:12" x14ac:dyDescent="0.35">
      <c r="B3" t="s">
        <v>2</v>
      </c>
      <c r="C3" t="s">
        <v>3</v>
      </c>
      <c r="D3" t="str">
        <f>RIGHT(B3,1)</f>
        <v>T</v>
      </c>
      <c r="E3">
        <f>0+LEFT(B3,LEN(B3)-1)</f>
        <v>22</v>
      </c>
      <c r="F3" s="1">
        <f>IF(D3="K",1024,IF(D3="M",1024*1024,IF(D3="G",1024*1024*1024,IF(D3="T",1024*1024*1024*1024,0))))</f>
        <v>1099511627776</v>
      </c>
      <c r="G3" s="1">
        <f>E3*F3</f>
        <v>24189255811072</v>
      </c>
      <c r="H3" t="str">
        <f>MID(C3,3,255)</f>
        <v>NData1</v>
      </c>
      <c r="I3" t="s">
        <v>36</v>
      </c>
      <c r="J3" t="s">
        <v>38</v>
      </c>
      <c r="K3" t="str">
        <f>"# "&amp;I3&amp;" "&amp;J3&amp;"'"&amp;H3&amp;"'"</f>
        <v># ./zfs-inplace-rebalancing.sh /mnt/stpool1/'NData1'</v>
      </c>
      <c r="L3" t="str">
        <f>"echo "&amp;CHAR(34)&amp;"================== $(date) =================="&amp;CHAR(34)&amp;" &amp;&amp; echo "&amp;K3</f>
        <v>echo "================== $(date) ==================" &amp;&amp; echo # ./zfs-inplace-rebalancing.sh /mnt/stpool1/'NData1'</v>
      </c>
    </row>
    <row r="4" spans="2:12" x14ac:dyDescent="0.35">
      <c r="B4" t="s">
        <v>10</v>
      </c>
      <c r="C4" t="s">
        <v>11</v>
      </c>
      <c r="D4" t="str">
        <f>RIGHT(B4,1)</f>
        <v>G</v>
      </c>
      <c r="E4">
        <f>0+LEFT(B4,LEN(B4)-1)</f>
        <v>171</v>
      </c>
      <c r="F4" s="1">
        <f>IF(D4="K",1024,IF(D4="M",1024*1024,IF(D4="G",1024*1024*1024,IF(D4="T",1024*1024*1024*1024,0))))</f>
        <v>1073741824</v>
      </c>
      <c r="G4" s="1">
        <f>E4*F4</f>
        <v>183609851904</v>
      </c>
      <c r="H4" t="str">
        <f t="shared" ref="H4:H20" si="0">MID(C4,3,255)</f>
        <v>Shared_Data</v>
      </c>
      <c r="I4" t="s">
        <v>36</v>
      </c>
      <c r="J4" t="s">
        <v>38</v>
      </c>
      <c r="K4" t="str">
        <f>I4&amp;" "&amp;J4&amp;"'"&amp;H4&amp;"'"</f>
        <v>./zfs-inplace-rebalancing.sh /mnt/stpool1/'Shared_Data'</v>
      </c>
      <c r="L4" t="str">
        <f>"echo "&amp;CHAR(34)&amp;"================== $(date) =================="&amp;CHAR(34)&amp;" &amp;&amp;  "&amp;K4</f>
        <v>echo "================== $(date) ==================" &amp;&amp;  ./zfs-inplace-rebalancing.sh /mnt/stpool1/'Shared_Data'</v>
      </c>
    </row>
    <row r="5" spans="2:12" x14ac:dyDescent="0.35">
      <c r="B5" t="s">
        <v>16</v>
      </c>
      <c r="C5" t="s">
        <v>17</v>
      </c>
      <c r="D5" t="str">
        <f>RIGHT(B5,1)</f>
        <v>G</v>
      </c>
      <c r="E5">
        <f>0+LEFT(B5,LEN(B5)-1)</f>
        <v>106</v>
      </c>
      <c r="F5" s="1">
        <f>IF(D5="K",1024,IF(D5="M",1024*1024,IF(D5="G",1024*1024*1024,IF(D5="T",1024*1024*1024*1024,0))))</f>
        <v>1073741824</v>
      </c>
      <c r="G5" s="1">
        <f>E5*F5</f>
        <v>113816633344</v>
      </c>
      <c r="H5" t="str">
        <f t="shared" si="0"/>
        <v>appdata</v>
      </c>
      <c r="I5" t="s">
        <v>36</v>
      </c>
      <c r="J5" t="s">
        <v>38</v>
      </c>
      <c r="K5" t="str">
        <f t="shared" ref="K5:K20" si="1">I5&amp;" "&amp;J5&amp;"'"&amp;H5&amp;"'"</f>
        <v>./zfs-inplace-rebalancing.sh /mnt/stpool1/'appdata'</v>
      </c>
      <c r="L5" t="str">
        <f t="shared" ref="L5:L20" si="2">"echo "&amp;CHAR(34)&amp;"================== $(date) =================="&amp;CHAR(34)&amp;" &amp;&amp;  "&amp;K5</f>
        <v>echo "================== $(date) ==================" &amp;&amp;  ./zfs-inplace-rebalancing.sh /mnt/stpool1/'appdata'</v>
      </c>
    </row>
    <row r="6" spans="2:12" x14ac:dyDescent="0.35">
      <c r="B6" t="s">
        <v>0</v>
      </c>
      <c r="C6" t="s">
        <v>1</v>
      </c>
      <c r="D6" t="str">
        <f>RIGHT(B6,1)</f>
        <v>G</v>
      </c>
      <c r="E6">
        <f>0+LEFT(B6,LEN(B6)-1)</f>
        <v>87</v>
      </c>
      <c r="F6" s="1">
        <f>IF(D6="K",1024,IF(D6="M",1024*1024,IF(D6="G",1024*1024*1024,IF(D6="T",1024*1024*1024*1024,0))))</f>
        <v>1073741824</v>
      </c>
      <c r="G6" s="1">
        <f>E6*F6</f>
        <v>93415538688</v>
      </c>
      <c r="H6" t="str">
        <f t="shared" si="0"/>
        <v>Downloads</v>
      </c>
      <c r="I6" t="s">
        <v>36</v>
      </c>
      <c r="J6" t="s">
        <v>38</v>
      </c>
      <c r="K6" t="str">
        <f t="shared" si="1"/>
        <v>./zfs-inplace-rebalancing.sh /mnt/stpool1/'Downloads'</v>
      </c>
      <c r="L6" t="str">
        <f t="shared" si="2"/>
        <v>echo "================== $(date) ==================" &amp;&amp;  ./zfs-inplace-rebalancing.sh /mnt/stpool1/'Downloads'</v>
      </c>
    </row>
    <row r="7" spans="2:12" x14ac:dyDescent="0.35">
      <c r="B7" t="s">
        <v>8</v>
      </c>
      <c r="C7" t="s">
        <v>9</v>
      </c>
      <c r="D7" t="str">
        <f>RIGHT(B7,1)</f>
        <v>G</v>
      </c>
      <c r="E7">
        <f>0+LEFT(B7,LEN(B7)-1)</f>
        <v>70</v>
      </c>
      <c r="F7" s="1">
        <f>IF(D7="K",1024,IF(D7="M",1024*1024,IF(D7="G",1024*1024*1024,IF(D7="T",1024*1024*1024*1024,0))))</f>
        <v>1073741824</v>
      </c>
      <c r="G7" s="1">
        <f>E7*F7</f>
        <v>75161927680</v>
      </c>
      <c r="H7" t="str">
        <f t="shared" si="0"/>
        <v>NData4</v>
      </c>
      <c r="I7" t="s">
        <v>36</v>
      </c>
      <c r="J7" t="s">
        <v>38</v>
      </c>
      <c r="K7" t="str">
        <f t="shared" si="1"/>
        <v>./zfs-inplace-rebalancing.sh /mnt/stpool1/'NData4'</v>
      </c>
      <c r="L7" t="str">
        <f t="shared" si="2"/>
        <v>echo "================== $(date) ==================" &amp;&amp;  ./zfs-inplace-rebalancing.sh /mnt/stpool1/'NData4'</v>
      </c>
    </row>
    <row r="8" spans="2:12" x14ac:dyDescent="0.35">
      <c r="B8" t="s">
        <v>34</v>
      </c>
      <c r="C8" t="s">
        <v>35</v>
      </c>
      <c r="D8" t="str">
        <f>RIGHT(B8,1)</f>
        <v>G</v>
      </c>
      <c r="E8">
        <f>0+LEFT(B8,LEN(B8)-1)</f>
        <v>56</v>
      </c>
      <c r="F8" s="1">
        <f>IF(D8="K",1024,IF(D8="M",1024*1024,IF(D8="G",1024*1024*1024,IF(D8="T",1024*1024*1024*1024,0))))</f>
        <v>1073741824</v>
      </c>
      <c r="G8" s="1">
        <f>E8*F8</f>
        <v>60129542144</v>
      </c>
      <c r="H8" t="str">
        <f t="shared" si="0"/>
        <v>synched</v>
      </c>
      <c r="I8" t="s">
        <v>36</v>
      </c>
      <c r="J8" t="s">
        <v>38</v>
      </c>
      <c r="K8" t="str">
        <f t="shared" si="1"/>
        <v>./zfs-inplace-rebalancing.sh /mnt/stpool1/'synched'</v>
      </c>
      <c r="L8" t="str">
        <f t="shared" si="2"/>
        <v>echo "================== $(date) ==================" &amp;&amp;  ./zfs-inplace-rebalancing.sh /mnt/stpool1/'synched'</v>
      </c>
    </row>
    <row r="9" spans="2:12" x14ac:dyDescent="0.35">
      <c r="B9" t="s">
        <v>18</v>
      </c>
      <c r="C9" t="s">
        <v>19</v>
      </c>
      <c r="D9" t="str">
        <f>RIGHT(B9,1)</f>
        <v>G</v>
      </c>
      <c r="E9">
        <f>0+LEFT(B9,LEN(B9)-1)</f>
        <v>52</v>
      </c>
      <c r="F9" s="1">
        <f>IF(D9="K",1024,IF(D9="M",1024*1024,IF(D9="G",1024*1024*1024,IF(D9="T",1024*1024*1024*1024,0))))</f>
        <v>1073741824</v>
      </c>
      <c r="G9" s="1">
        <f>E9*F9</f>
        <v>55834574848</v>
      </c>
      <c r="H9" t="str">
        <f t="shared" si="0"/>
        <v>apps</v>
      </c>
      <c r="I9" t="s">
        <v>36</v>
      </c>
      <c r="J9" t="s">
        <v>38</v>
      </c>
      <c r="K9" t="str">
        <f t="shared" si="1"/>
        <v>./zfs-inplace-rebalancing.sh /mnt/stpool1/'apps'</v>
      </c>
      <c r="L9" t="str">
        <f t="shared" si="2"/>
        <v>echo "================== $(date) ==================" &amp;&amp;  ./zfs-inplace-rebalancing.sh /mnt/stpool1/'apps'</v>
      </c>
    </row>
    <row r="10" spans="2:12" x14ac:dyDescent="0.35">
      <c r="B10" t="s">
        <v>4</v>
      </c>
      <c r="C10" t="s">
        <v>5</v>
      </c>
      <c r="D10" t="str">
        <f>RIGHT(B10,1)</f>
        <v>G</v>
      </c>
      <c r="E10">
        <f>0+LEFT(B10,LEN(B10)-1)</f>
        <v>43</v>
      </c>
      <c r="F10" s="1">
        <f>IF(D10="K",1024,IF(D10="M",1024*1024,IF(D10="G",1024*1024*1024,IF(D10="T",1024*1024*1024*1024,0))))</f>
        <v>1073741824</v>
      </c>
      <c r="G10" s="1">
        <f>E10*F10</f>
        <v>46170898432</v>
      </c>
      <c r="H10" t="str">
        <f t="shared" si="0"/>
        <v>NData2</v>
      </c>
      <c r="I10" t="s">
        <v>36</v>
      </c>
      <c r="J10" t="s">
        <v>38</v>
      </c>
      <c r="K10" t="str">
        <f t="shared" si="1"/>
        <v>./zfs-inplace-rebalancing.sh /mnt/stpool1/'NData2'</v>
      </c>
      <c r="L10" t="str">
        <f t="shared" si="2"/>
        <v>echo "================== $(date) ==================" &amp;&amp;  ./zfs-inplace-rebalancing.sh /mnt/stpool1/'NData2'</v>
      </c>
    </row>
    <row r="11" spans="2:12" x14ac:dyDescent="0.35">
      <c r="B11" t="s">
        <v>26</v>
      </c>
      <c r="C11" t="s">
        <v>27</v>
      </c>
      <c r="D11" t="str">
        <f>RIGHT(B11,1)</f>
        <v>G</v>
      </c>
      <c r="E11">
        <f>0+LEFT(B11,LEN(B11)-1)</f>
        <v>5.7</v>
      </c>
      <c r="F11" s="1">
        <f>IF(D11="K",1024,IF(D11="M",1024*1024,IF(D11="G",1024*1024*1024,IF(D11="T",1024*1024*1024*1024,0))))</f>
        <v>1073741824</v>
      </c>
      <c r="G11" s="1">
        <f>E11*F11</f>
        <v>6120328396.8000002</v>
      </c>
      <c r="H11" t="str">
        <f t="shared" si="0"/>
        <v>ix-applications</v>
      </c>
      <c r="I11" t="s">
        <v>36</v>
      </c>
      <c r="J11" t="s">
        <v>38</v>
      </c>
      <c r="K11" t="str">
        <f t="shared" si="1"/>
        <v>./zfs-inplace-rebalancing.sh /mnt/stpool1/'ix-applications'</v>
      </c>
      <c r="L11" t="str">
        <f t="shared" si="2"/>
        <v>echo "================== $(date) ==================" &amp;&amp;  ./zfs-inplace-rebalancing.sh /mnt/stpool1/'ix-applications'</v>
      </c>
    </row>
    <row r="12" spans="2:12" x14ac:dyDescent="0.35">
      <c r="B12" t="s">
        <v>12</v>
      </c>
      <c r="C12" t="s">
        <v>13</v>
      </c>
      <c r="D12" t="str">
        <f>RIGHT(B12,1)</f>
        <v>M</v>
      </c>
      <c r="E12">
        <f>0+LEFT(B12,LEN(B12)-1)</f>
        <v>218</v>
      </c>
      <c r="F12" s="1">
        <f>IF(D12="K",1024,IF(D12="M",1024*1024,IF(D12="G",1024*1024*1024,IF(D12="T",1024*1024*1024*1024,0))))</f>
        <v>1048576</v>
      </c>
      <c r="G12" s="1">
        <f>E12*F12</f>
        <v>228589568</v>
      </c>
      <c r="H12" t="str">
        <f t="shared" si="0"/>
        <v>Users</v>
      </c>
      <c r="I12" t="s">
        <v>36</v>
      </c>
      <c r="J12" t="s">
        <v>38</v>
      </c>
      <c r="K12" t="str">
        <f t="shared" si="1"/>
        <v>./zfs-inplace-rebalancing.sh /mnt/stpool1/'Users'</v>
      </c>
      <c r="L12" t="str">
        <f t="shared" si="2"/>
        <v>echo "================== $(date) ==================" &amp;&amp;  ./zfs-inplace-rebalancing.sh /mnt/stpool1/'Users'</v>
      </c>
    </row>
    <row r="13" spans="2:12" x14ac:dyDescent="0.35">
      <c r="B13" t="s">
        <v>24</v>
      </c>
      <c r="C13" t="s">
        <v>25</v>
      </c>
      <c r="D13" t="str">
        <f>RIGHT(B13,1)</f>
        <v>M</v>
      </c>
      <c r="E13">
        <f>0+LEFT(B13,LEN(B13)-1)</f>
        <v>12</v>
      </c>
      <c r="F13" s="1">
        <f>IF(D13="K",1024,IF(D13="M",1024*1024,IF(D13="G",1024*1024*1024,IF(D13="T",1024*1024*1024*1024,0))))</f>
        <v>1048576</v>
      </c>
      <c r="G13" s="1">
        <f>E13*F13</f>
        <v>12582912</v>
      </c>
      <c r="H13" t="str">
        <f t="shared" si="0"/>
        <v>database</v>
      </c>
      <c r="I13" t="s">
        <v>36</v>
      </c>
      <c r="J13" t="s">
        <v>38</v>
      </c>
      <c r="K13" t="str">
        <f t="shared" si="1"/>
        <v>./zfs-inplace-rebalancing.sh /mnt/stpool1/'database'</v>
      </c>
      <c r="L13" t="str">
        <f t="shared" si="2"/>
        <v>echo "================== $(date) ==================" &amp;&amp;  ./zfs-inplace-rebalancing.sh /mnt/stpool1/'database'</v>
      </c>
    </row>
    <row r="14" spans="2:12" x14ac:dyDescent="0.35">
      <c r="B14" t="s">
        <v>32</v>
      </c>
      <c r="C14" t="s">
        <v>33</v>
      </c>
      <c r="D14" t="str">
        <f>RIGHT(B14,1)</f>
        <v>M</v>
      </c>
      <c r="E14">
        <f>0+LEFT(B14,LEN(B14)-1)</f>
        <v>11</v>
      </c>
      <c r="F14" s="1">
        <f>IF(D14="K",1024,IF(D14="M",1024*1024,IF(D14="G",1024*1024*1024,IF(D14="T",1024*1024*1024*1024,0))))</f>
        <v>1048576</v>
      </c>
      <c r="G14" s="1">
        <f>E14*F14</f>
        <v>11534336</v>
      </c>
      <c r="H14" t="str">
        <f t="shared" si="0"/>
        <v>scripts</v>
      </c>
      <c r="I14" t="s">
        <v>36</v>
      </c>
      <c r="J14" t="s">
        <v>38</v>
      </c>
      <c r="K14" t="str">
        <f t="shared" si="1"/>
        <v>./zfs-inplace-rebalancing.sh /mnt/stpool1/'scripts'</v>
      </c>
      <c r="L14" t="str">
        <f t="shared" si="2"/>
        <v>echo "================== $(date) ==================" &amp;&amp;  ./zfs-inplace-rebalancing.sh /mnt/stpool1/'scripts'</v>
      </c>
    </row>
    <row r="15" spans="2:12" x14ac:dyDescent="0.35">
      <c r="B15" t="s">
        <v>6</v>
      </c>
      <c r="C15" t="s">
        <v>7</v>
      </c>
      <c r="D15" t="str">
        <f>RIGHT(B15,1)</f>
        <v>M</v>
      </c>
      <c r="E15">
        <f>0+LEFT(B15,LEN(B15)-1)</f>
        <v>1.5</v>
      </c>
      <c r="F15" s="1">
        <f>IF(D15="K",1024,IF(D15="M",1024*1024,IF(D15="G",1024*1024*1024,IF(D15="T",1024*1024*1024*1024,0))))</f>
        <v>1048576</v>
      </c>
      <c r="G15" s="1">
        <f>E15*F15</f>
        <v>1572864</v>
      </c>
      <c r="H15" t="str">
        <f t="shared" si="0"/>
        <v>NData3</v>
      </c>
      <c r="I15" t="s">
        <v>36</v>
      </c>
      <c r="J15" t="s">
        <v>38</v>
      </c>
      <c r="K15" t="str">
        <f t="shared" si="1"/>
        <v>./zfs-inplace-rebalancing.sh /mnt/stpool1/'NData3'</v>
      </c>
      <c r="L15" t="str">
        <f t="shared" si="2"/>
        <v>echo "================== $(date) ==================" &amp;&amp;  ./zfs-inplace-rebalancing.sh /mnt/stpool1/'NData3'</v>
      </c>
    </row>
    <row r="16" spans="2:12" x14ac:dyDescent="0.35">
      <c r="B16" t="s">
        <v>30</v>
      </c>
      <c r="C16" t="s">
        <v>31</v>
      </c>
      <c r="D16" t="str">
        <f>RIGHT(B16,1)</f>
        <v>K</v>
      </c>
      <c r="E16">
        <f>0+LEFT(B16,LEN(B16)-1)</f>
        <v>918</v>
      </c>
      <c r="F16" s="1">
        <f>IF(D16="K",1024,IF(D16="M",1024*1024,IF(D16="G",1024*1024*1024,IF(D16="T",1024*1024*1024*1024,0))))</f>
        <v>1024</v>
      </c>
      <c r="G16" s="1">
        <f>E16*F16</f>
        <v>940032</v>
      </c>
      <c r="H16" t="str">
        <f t="shared" si="0"/>
        <v>objectstore</v>
      </c>
      <c r="I16" t="s">
        <v>36</v>
      </c>
      <c r="J16" t="s">
        <v>38</v>
      </c>
      <c r="K16" t="str">
        <f t="shared" si="1"/>
        <v>./zfs-inplace-rebalancing.sh /mnt/stpool1/'objectstore'</v>
      </c>
      <c r="L16" t="str">
        <f t="shared" si="2"/>
        <v>echo "================== $(date) ==================" &amp;&amp;  ./zfs-inplace-rebalancing.sh /mnt/stpool1/'objectstore'</v>
      </c>
    </row>
    <row r="17" spans="2:12" x14ac:dyDescent="0.35">
      <c r="B17" t="s">
        <v>14</v>
      </c>
      <c r="C17" t="s">
        <v>15</v>
      </c>
      <c r="D17" t="str">
        <f>RIGHT(B17,1)</f>
        <v>K</v>
      </c>
      <c r="E17">
        <f>0+LEFT(B17,LEN(B17)-1)</f>
        <v>97</v>
      </c>
      <c r="F17" s="1">
        <f>IF(D17="K",1024,IF(D17="M",1024*1024,IF(D17="G",1024*1024*1024,IF(D17="T",1024*1024*1024*1024,0))))</f>
        <v>1024</v>
      </c>
      <c r="G17" s="1">
        <f>E17*F17</f>
        <v>99328</v>
      </c>
      <c r="H17" t="str">
        <f t="shared" si="0"/>
        <v>VMs</v>
      </c>
      <c r="I17" t="s">
        <v>36</v>
      </c>
      <c r="J17" t="s">
        <v>38</v>
      </c>
      <c r="K17" t="str">
        <f t="shared" si="1"/>
        <v>./zfs-inplace-rebalancing.sh /mnt/stpool1/'VMs'</v>
      </c>
      <c r="L17" t="str">
        <f t="shared" si="2"/>
        <v>echo "================== $(date) ==================" &amp;&amp;  ./zfs-inplace-rebalancing.sh /mnt/stpool1/'VMs'</v>
      </c>
    </row>
    <row r="18" spans="2:12" x14ac:dyDescent="0.35">
      <c r="B18" t="s">
        <v>22</v>
      </c>
      <c r="C18" t="s">
        <v>23</v>
      </c>
      <c r="D18" t="str">
        <f>RIGHT(B18,1)</f>
        <v>K</v>
      </c>
      <c r="E18">
        <f>0+LEFT(B18,LEN(B18)-1)</f>
        <v>18</v>
      </c>
      <c r="F18" s="1">
        <f>IF(D18="K",1024,IF(D18="M",1024*1024,IF(D18="G",1024*1024*1024,IF(D18="T",1024*1024*1024*1024,0))))</f>
        <v>1024</v>
      </c>
      <c r="G18" s="1">
        <f>E18*F18</f>
        <v>18432</v>
      </c>
      <c r="H18" t="str">
        <f t="shared" si="0"/>
        <v>certificates</v>
      </c>
      <c r="I18" t="s">
        <v>36</v>
      </c>
      <c r="J18" t="s">
        <v>38</v>
      </c>
      <c r="K18" t="str">
        <f t="shared" si="1"/>
        <v>./zfs-inplace-rebalancing.sh /mnt/stpool1/'certificates'</v>
      </c>
      <c r="L18" t="str">
        <f t="shared" si="2"/>
        <v>echo "================== $(date) ==================" &amp;&amp;  ./zfs-inplace-rebalancing.sh /mnt/stpool1/'certificates'</v>
      </c>
    </row>
    <row r="19" spans="2:12" x14ac:dyDescent="0.35">
      <c r="B19" t="s">
        <v>28</v>
      </c>
      <c r="C19" t="s">
        <v>29</v>
      </c>
      <c r="D19" t="str">
        <f>RIGHT(B19,1)</f>
        <v>K</v>
      </c>
      <c r="E19">
        <f>0+LEFT(B19,LEN(B19)-1)</f>
        <v>9.5</v>
      </c>
      <c r="F19" s="1">
        <f>IF(D19="K",1024,IF(D19="M",1024*1024,IF(D19="G",1024*1024*1024,IF(D19="T",1024*1024*1024*1024,0))))</f>
        <v>1024</v>
      </c>
      <c r="G19" s="1">
        <f>E19*F19</f>
        <v>9728</v>
      </c>
      <c r="H19" t="str">
        <f t="shared" si="0"/>
        <v>network</v>
      </c>
      <c r="I19" t="s">
        <v>36</v>
      </c>
      <c r="J19" t="s">
        <v>38</v>
      </c>
      <c r="K19" t="str">
        <f t="shared" si="1"/>
        <v>./zfs-inplace-rebalancing.sh /mnt/stpool1/'network'</v>
      </c>
      <c r="L19" t="str">
        <f t="shared" si="2"/>
        <v>echo "================== $(date) ==================" &amp;&amp;  ./zfs-inplace-rebalancing.sh /mnt/stpool1/'network'</v>
      </c>
    </row>
    <row r="20" spans="2:12" x14ac:dyDescent="0.35">
      <c r="B20" t="s">
        <v>20</v>
      </c>
      <c r="C20" t="s">
        <v>21</v>
      </c>
      <c r="D20" t="str">
        <f>RIGHT(B20,1)</f>
        <v>K</v>
      </c>
      <c r="E20">
        <f>0+LEFT(B20,LEN(B20)-1)</f>
        <v>2</v>
      </c>
      <c r="F20" s="1">
        <f>IF(D20="K",1024,IF(D20="M",1024*1024,IF(D20="G",1024*1024*1024,IF(D20="T",1024*1024*1024*1024,0))))</f>
        <v>1024</v>
      </c>
      <c r="G20" s="1">
        <f>E20*F20</f>
        <v>2048</v>
      </c>
      <c r="H20" t="str">
        <f t="shared" si="0"/>
        <v>cctv</v>
      </c>
      <c r="I20" t="s">
        <v>36</v>
      </c>
      <c r="J20" t="s">
        <v>38</v>
      </c>
      <c r="K20" t="str">
        <f t="shared" si="1"/>
        <v>./zfs-inplace-rebalancing.sh /mnt/stpool1/'cctv'</v>
      </c>
      <c r="L20" t="str">
        <f t="shared" si="2"/>
        <v>echo "================== $(date) ==================" &amp;&amp;  ./zfs-inplace-rebalancing.sh /mnt/stpool1/'cctv'</v>
      </c>
    </row>
    <row r="21" spans="2:12" x14ac:dyDescent="0.35">
      <c r="F21" s="1"/>
      <c r="G21" s="1"/>
    </row>
    <row r="22" spans="2:12" x14ac:dyDescent="0.35">
      <c r="H22" t="s">
        <v>53</v>
      </c>
      <c r="I22" t="s">
        <v>54</v>
      </c>
    </row>
    <row r="23" spans="2:12" x14ac:dyDescent="0.35">
      <c r="B23">
        <v>13654076349</v>
      </c>
      <c r="C23" t="s">
        <v>40</v>
      </c>
      <c r="G23" s="1">
        <f>B23</f>
        <v>13654076349</v>
      </c>
      <c r="H23" t="str">
        <f>MID(C23,3,255)</f>
        <v>Movies</v>
      </c>
      <c r="I23" t="s">
        <v>36</v>
      </c>
      <c r="J23" t="s">
        <v>37</v>
      </c>
      <c r="K23" t="str">
        <f>"# "&amp;I23&amp;" "&amp;J23&amp;"'"&amp;H23&amp;"'"</f>
        <v># ./zfs-inplace-rebalancing.sh /mnt/stpool1/NData1/Media/'Movies'</v>
      </c>
      <c r="L23" t="str">
        <f>"echo "&amp;CHAR(34)&amp;"================== $(date) =================="&amp;CHAR(34)&amp;" &amp;&amp; echo "&amp;K23</f>
        <v>echo "================== $(date) ==================" &amp;&amp; echo # ./zfs-inplace-rebalancing.sh /mnt/stpool1/NData1/Media/'Movies'</v>
      </c>
    </row>
    <row r="24" spans="2:12" x14ac:dyDescent="0.35">
      <c r="B24">
        <v>6328376900</v>
      </c>
      <c r="C24" t="s">
        <v>52</v>
      </c>
      <c r="G24" s="1">
        <f>B24</f>
        <v>6328376900</v>
      </c>
      <c r="H24" t="str">
        <f>MID(C24,3,255)</f>
        <v>TV Shows</v>
      </c>
      <c r="I24" t="s">
        <v>36</v>
      </c>
      <c r="J24" t="s">
        <v>37</v>
      </c>
      <c r="K24" t="str">
        <f>I24&amp;" "&amp;J24&amp;"'"&amp;H24&amp;"'"</f>
        <v>./zfs-inplace-rebalancing.sh /mnt/stpool1/NData1/Media/'TV Shows'</v>
      </c>
      <c r="L24" t="str">
        <f t="shared" ref="L24:L36" si="3">"echo "&amp;CHAR(34)&amp;"================== $(date) =================="&amp;CHAR(34)&amp;" &amp;&amp;  "&amp;K24</f>
        <v>echo "================== $(date) ==================" &amp;&amp;  ./zfs-inplace-rebalancing.sh /mnt/stpool1/NData1/Media/'TV Shows'</v>
      </c>
    </row>
    <row r="25" spans="2:12" x14ac:dyDescent="0.35">
      <c r="B25">
        <v>721048005</v>
      </c>
      <c r="C25" t="s">
        <v>41</v>
      </c>
      <c r="G25" s="1">
        <f>B25</f>
        <v>721048005</v>
      </c>
      <c r="H25" t="str">
        <f>MID(C25,3,255)</f>
        <v>Music</v>
      </c>
      <c r="I25" t="s">
        <v>36</v>
      </c>
      <c r="J25" t="s">
        <v>37</v>
      </c>
      <c r="K25" t="str">
        <f t="shared" ref="K25:K36" si="4">I25&amp;" "&amp;J25&amp;"'"&amp;H25&amp;"'"</f>
        <v>./zfs-inplace-rebalancing.sh /mnt/stpool1/NData1/Media/'Music'</v>
      </c>
      <c r="L25" t="str">
        <f t="shared" si="3"/>
        <v>echo "================== $(date) ==================" &amp;&amp;  ./zfs-inplace-rebalancing.sh /mnt/stpool1/NData1/Media/'Music'</v>
      </c>
    </row>
    <row r="26" spans="2:12" x14ac:dyDescent="0.35">
      <c r="B26">
        <v>336677305</v>
      </c>
      <c r="C26" t="s">
        <v>45</v>
      </c>
      <c r="G26" s="1">
        <f>B26</f>
        <v>336677305</v>
      </c>
      <c r="H26" t="str">
        <f>MID(C26,3,255)</f>
        <v>_Staging</v>
      </c>
      <c r="I26" t="s">
        <v>36</v>
      </c>
      <c r="J26" t="s">
        <v>37</v>
      </c>
      <c r="K26" t="str">
        <f t="shared" si="4"/>
        <v>./zfs-inplace-rebalancing.sh /mnt/stpool1/NData1/Media/'_Staging'</v>
      </c>
      <c r="L26" t="str">
        <f t="shared" si="3"/>
        <v>echo "================== $(date) ==================" &amp;&amp;  ./zfs-inplace-rebalancing.sh /mnt/stpool1/NData1/Media/'_Staging'</v>
      </c>
    </row>
    <row r="27" spans="2:12" x14ac:dyDescent="0.35">
      <c r="B27">
        <v>81408620</v>
      </c>
      <c r="C27" t="s">
        <v>49</v>
      </c>
      <c r="G27" s="1">
        <f>B27</f>
        <v>81408620</v>
      </c>
      <c r="H27" t="str">
        <f>MID(C27,3,255)</f>
        <v>Home Videos</v>
      </c>
      <c r="I27" t="s">
        <v>36</v>
      </c>
      <c r="J27" t="s">
        <v>37</v>
      </c>
      <c r="K27" t="str">
        <f t="shared" si="4"/>
        <v>./zfs-inplace-rebalancing.sh /mnt/stpool1/NData1/Media/'Home Videos'</v>
      </c>
      <c r="L27" t="str">
        <f t="shared" si="3"/>
        <v>echo "================== $(date) ==================" &amp;&amp;  ./zfs-inplace-rebalancing.sh /mnt/stpool1/NData1/Media/'Home Videos'</v>
      </c>
    </row>
    <row r="28" spans="2:12" x14ac:dyDescent="0.35">
      <c r="B28">
        <v>55289013</v>
      </c>
      <c r="C28" t="s">
        <v>42</v>
      </c>
      <c r="G28" s="1">
        <f>B28</f>
        <v>55289013</v>
      </c>
      <c r="H28" t="str">
        <f>MID(C28,3,255)</f>
        <v>Pictures</v>
      </c>
      <c r="I28" t="s">
        <v>36</v>
      </c>
      <c r="J28" t="s">
        <v>37</v>
      </c>
      <c r="K28" t="str">
        <f t="shared" si="4"/>
        <v>./zfs-inplace-rebalancing.sh /mnt/stpool1/NData1/Media/'Pictures'</v>
      </c>
      <c r="L28" t="str">
        <f t="shared" si="3"/>
        <v>echo "================== $(date) ==================" &amp;&amp;  ./zfs-inplace-rebalancing.sh /mnt/stpool1/NData1/Media/'Pictures'</v>
      </c>
    </row>
    <row r="29" spans="2:12" x14ac:dyDescent="0.35">
      <c r="B29">
        <v>40578886</v>
      </c>
      <c r="C29" t="s">
        <v>50</v>
      </c>
      <c r="G29" s="1">
        <f>B29</f>
        <v>40578886</v>
      </c>
      <c r="H29" t="str">
        <f>MID(C29,3,255)</f>
        <v>Movies 3D</v>
      </c>
      <c r="I29" t="s">
        <v>36</v>
      </c>
      <c r="J29" t="s">
        <v>37</v>
      </c>
      <c r="K29" t="str">
        <f t="shared" si="4"/>
        <v>./zfs-inplace-rebalancing.sh /mnt/stpool1/NData1/Media/'Movies 3D'</v>
      </c>
      <c r="L29" t="str">
        <f t="shared" si="3"/>
        <v>echo "================== $(date) ==================" &amp;&amp;  ./zfs-inplace-rebalancing.sh /mnt/stpool1/NData1/Media/'Movies 3D'</v>
      </c>
    </row>
    <row r="30" spans="2:12" x14ac:dyDescent="0.35">
      <c r="B30">
        <v>18002661</v>
      </c>
      <c r="C30" t="s">
        <v>44</v>
      </c>
      <c r="G30" s="1">
        <f>B30</f>
        <v>18002661</v>
      </c>
      <c r="H30" t="str">
        <f>MID(C30,3,255)</f>
        <v>Videos</v>
      </c>
      <c r="I30" t="s">
        <v>36</v>
      </c>
      <c r="J30" t="s">
        <v>37</v>
      </c>
      <c r="K30" t="str">
        <f t="shared" si="4"/>
        <v>./zfs-inplace-rebalancing.sh /mnt/stpool1/NData1/Media/'Videos'</v>
      </c>
      <c r="L30" t="str">
        <f t="shared" si="3"/>
        <v>echo "================== $(date) ==================" &amp;&amp;  ./zfs-inplace-rebalancing.sh /mnt/stpool1/NData1/Media/'Videos'</v>
      </c>
    </row>
    <row r="31" spans="2:12" x14ac:dyDescent="0.35">
      <c r="B31">
        <v>15566379</v>
      </c>
      <c r="C31" t="s">
        <v>51</v>
      </c>
      <c r="E31" s="2"/>
      <c r="G31" s="1">
        <f>B31</f>
        <v>15566379</v>
      </c>
      <c r="H31" t="str">
        <f>MID(C31,3,255)</f>
        <v>Substance, The (2024)</v>
      </c>
      <c r="I31" t="s">
        <v>36</v>
      </c>
      <c r="J31" t="s">
        <v>37</v>
      </c>
      <c r="K31" t="str">
        <f t="shared" si="4"/>
        <v>./zfs-inplace-rebalancing.sh /mnt/stpool1/NData1/Media/'Substance, The (2024)'</v>
      </c>
      <c r="L31" t="str">
        <f t="shared" si="3"/>
        <v>echo "================== $(date) ==================" &amp;&amp;  ./zfs-inplace-rebalancing.sh /mnt/stpool1/NData1/Media/'Substance, The (2024)'</v>
      </c>
    </row>
    <row r="32" spans="2:12" x14ac:dyDescent="0.35">
      <c r="B32">
        <v>13917180</v>
      </c>
      <c r="C32" t="s">
        <v>39</v>
      </c>
      <c r="G32" s="1">
        <f>B32</f>
        <v>13917180</v>
      </c>
      <c r="H32" t="str">
        <f>MID(C32,3,255)</f>
        <v>Books</v>
      </c>
      <c r="I32" t="s">
        <v>36</v>
      </c>
      <c r="J32" t="s">
        <v>37</v>
      </c>
      <c r="K32" t="str">
        <f t="shared" si="4"/>
        <v>./zfs-inplace-rebalancing.sh /mnt/stpool1/NData1/Media/'Books'</v>
      </c>
      <c r="L32" t="str">
        <f t="shared" si="3"/>
        <v>echo "================== $(date) ==================" &amp;&amp;  ./zfs-inplace-rebalancing.sh /mnt/stpool1/NData1/Media/'Books'</v>
      </c>
    </row>
    <row r="33" spans="2:12" x14ac:dyDescent="0.35">
      <c r="B33">
        <v>17</v>
      </c>
      <c r="C33" t="s">
        <v>43</v>
      </c>
      <c r="G33" s="1">
        <f>B33</f>
        <v>17</v>
      </c>
      <c r="H33" t="str">
        <f>MID(C33,3,255)</f>
        <v>Podcasts</v>
      </c>
      <c r="I33" t="s">
        <v>36</v>
      </c>
      <c r="J33" t="s">
        <v>37</v>
      </c>
      <c r="K33" t="str">
        <f t="shared" si="4"/>
        <v>./zfs-inplace-rebalancing.sh /mnt/stpool1/NData1/Media/'Podcasts'</v>
      </c>
      <c r="L33" t="str">
        <f t="shared" si="3"/>
        <v>echo "================== $(date) ==================" &amp;&amp;  ./zfs-inplace-rebalancing.sh /mnt/stpool1/NData1/Media/'Podcasts'</v>
      </c>
    </row>
    <row r="34" spans="2:12" x14ac:dyDescent="0.35">
      <c r="B34">
        <v>17</v>
      </c>
      <c r="C34" t="s">
        <v>48</v>
      </c>
      <c r="G34" s="1">
        <f>B34</f>
        <v>17</v>
      </c>
      <c r="H34" t="str">
        <f>MID(C34,3,255)</f>
        <v>text</v>
      </c>
      <c r="I34" t="s">
        <v>36</v>
      </c>
      <c r="J34" t="s">
        <v>37</v>
      </c>
      <c r="K34" t="str">
        <f t="shared" si="4"/>
        <v>./zfs-inplace-rebalancing.sh /mnt/stpool1/NData1/Media/'text'</v>
      </c>
      <c r="L34" t="str">
        <f t="shared" si="3"/>
        <v>echo "================== $(date) ==================" &amp;&amp;  ./zfs-inplace-rebalancing.sh /mnt/stpool1/NData1/Media/'text'</v>
      </c>
    </row>
    <row r="35" spans="2:12" x14ac:dyDescent="0.35">
      <c r="B35">
        <v>9</v>
      </c>
      <c r="C35" t="s">
        <v>46</v>
      </c>
      <c r="G35" s="1">
        <f>B35</f>
        <v>9</v>
      </c>
      <c r="H35" t="str">
        <f>MID(C35,3,255)</f>
        <v>nextcloud.json</v>
      </c>
      <c r="I35" t="s">
        <v>36</v>
      </c>
      <c r="J35" t="s">
        <v>37</v>
      </c>
      <c r="K35" t="str">
        <f t="shared" si="4"/>
        <v>./zfs-inplace-rebalancing.sh /mnt/stpool1/NData1/Media/'nextcloud.json'</v>
      </c>
      <c r="L35" t="str">
        <f t="shared" si="3"/>
        <v>echo "================== $(date) ==================" &amp;&amp;  ./zfs-inplace-rebalancing.sh /mnt/stpool1/NData1/Media/'nextcloud.json'</v>
      </c>
    </row>
    <row r="36" spans="2:12" x14ac:dyDescent="0.35">
      <c r="B36">
        <v>9</v>
      </c>
      <c r="C36" t="s">
        <v>47</v>
      </c>
      <c r="G36" s="1">
        <f>B36</f>
        <v>9</v>
      </c>
      <c r="H36" t="str">
        <f>MID(C36,3,255)</f>
        <v>nextcloud.log</v>
      </c>
      <c r="I36" t="s">
        <v>36</v>
      </c>
      <c r="J36" t="s">
        <v>37</v>
      </c>
      <c r="K36" t="str">
        <f t="shared" si="4"/>
        <v>./zfs-inplace-rebalancing.sh /mnt/stpool1/NData1/Media/'nextcloud.log'</v>
      </c>
      <c r="L36" t="str">
        <f t="shared" si="3"/>
        <v>echo "================== $(date) ==================" &amp;&amp;  ./zfs-inplace-rebalancing.sh /mnt/stpool1/NData1/Media/'nextcloud.log'</v>
      </c>
    </row>
  </sheetData>
  <sortState xmlns:xlrd2="http://schemas.microsoft.com/office/spreadsheetml/2017/richdata2" ref="B23:K36">
    <sortCondition descending="1" ref="G23:G36"/>
    <sortCondition ref="H23:H3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Stuurman</dc:creator>
  <cp:lastModifiedBy>Chris Stuurman</cp:lastModifiedBy>
  <dcterms:created xsi:type="dcterms:W3CDTF">2024-11-27T05:47:47Z</dcterms:created>
  <dcterms:modified xsi:type="dcterms:W3CDTF">2024-11-27T06:37:34Z</dcterms:modified>
</cp:coreProperties>
</file>